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21\180-ОР-21_ЗП_МСП_Автомасла\Приложение №7_Обоснование НМЦ договора\"/>
    </mc:Choice>
  </mc:AlternateContent>
  <bookViews>
    <workbookView xWindow="14505" yWindow="-15" windowWidth="14310" windowHeight="12855"/>
  </bookViews>
  <sheets>
    <sheet name="Расчет НМЦ лота закупки" sheetId="1" r:id="rId1"/>
  </sheets>
  <definedNames>
    <definedName name="_xlnm._FilterDatabase" localSheetId="0" hidden="1">'Расчет НМЦ лота закупки'!$A$5:$V$33</definedName>
    <definedName name="_xlnm.Print_Area" localSheetId="0">'Расчет НМЦ лота закупки'!$A$1:$T$34</definedName>
  </definedNames>
  <calcPr calcId="152511" calcOnSave="0"/>
</workbook>
</file>

<file path=xl/calcChain.xml><?xml version="1.0" encoding="utf-8"?>
<calcChain xmlns="http://schemas.openxmlformats.org/spreadsheetml/2006/main">
  <c r="S26" i="1" l="1"/>
  <c r="P26" i="1"/>
  <c r="M26" i="1"/>
  <c r="J26" i="1"/>
  <c r="G26" i="1"/>
  <c r="A30" i="1"/>
  <c r="G27" i="1"/>
  <c r="J27" i="1"/>
  <c r="M27" i="1"/>
  <c r="P27" i="1"/>
  <c r="S27" i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8" i="1"/>
  <c r="J29" i="1"/>
  <c r="J30" i="1"/>
  <c r="J6" i="1"/>
  <c r="G30" i="1"/>
  <c r="G29" i="1"/>
  <c r="G28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8" i="1"/>
  <c r="S29" i="1"/>
  <c r="S30" i="1"/>
  <c r="S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8" i="1"/>
  <c r="P29" i="1"/>
  <c r="P30" i="1"/>
  <c r="P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8" i="1"/>
  <c r="M29" i="1"/>
  <c r="M30" i="1"/>
  <c r="M6" i="1"/>
  <c r="G31" i="1" l="1"/>
  <c r="G33" i="1" s="1"/>
  <c r="G32" i="1" s="1"/>
  <c r="J31" i="1"/>
  <c r="J33" i="1" s="1"/>
  <c r="J32" i="1" s="1"/>
  <c r="S31" i="1"/>
  <c r="S33" i="1" s="1"/>
  <c r="S32" i="1" s="1"/>
  <c r="P31" i="1"/>
  <c r="P33" i="1" s="1"/>
  <c r="P32" i="1" s="1"/>
  <c r="M31" i="1"/>
  <c r="M33" i="1" s="1"/>
  <c r="M32" i="1" s="1"/>
</calcChain>
</file>

<file path=xl/sharedStrings.xml><?xml version="1.0" encoding="utf-8"?>
<sst xmlns="http://schemas.openxmlformats.org/spreadsheetml/2006/main" count="113" uniqueCount="47">
  <si>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</si>
  <si>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</si>
  <si>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</si>
  <si>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</si>
  <si>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</si>
  <si>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</si>
  <si>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Справочник цен</t>
  </si>
  <si>
    <t>Номер материала SAP</t>
  </si>
  <si>
    <t>Сумма, руб. без НДС</t>
  </si>
  <si>
    <t>Итог</t>
  </si>
  <si>
    <t>ИТОГО без НДС</t>
  </si>
  <si>
    <t>НДС - 20%</t>
  </si>
  <si>
    <t>-</t>
  </si>
  <si>
    <t>ШТ</t>
  </si>
  <si>
    <t>Антифриз Felix Prolonger G11 зеленый</t>
  </si>
  <si>
    <t>Л</t>
  </si>
  <si>
    <t>Масло гидравлическое ВМГЗ</t>
  </si>
  <si>
    <t>Смазка WD-40 100мл</t>
  </si>
  <si>
    <t>Смазка Литол-24</t>
  </si>
  <si>
    <t>КГ</t>
  </si>
  <si>
    <t>Масло Castrol Transmax Dex III</t>
  </si>
  <si>
    <t>Масло компрессорное Rosneft КС-19п</t>
  </si>
  <si>
    <t>Масло М-8В</t>
  </si>
  <si>
    <t>Масло М8В2</t>
  </si>
  <si>
    <t>Смазка Циатим-221</t>
  </si>
  <si>
    <t>Расчет начальной максимальной цены лота/закупки от 24.06.2021 (208C Масла автомобильные)</t>
  </si>
  <si>
    <t>Коммерческое предложение № 1</t>
  </si>
  <si>
    <t>Коммерческое предложение № 2</t>
  </si>
  <si>
    <t>Коммерческое предложение № 3</t>
  </si>
  <si>
    <t>Приложение №1</t>
  </si>
  <si>
    <t>Масло М8В</t>
  </si>
  <si>
    <t>н/д</t>
  </si>
  <si>
    <t>Масло М8Ви</t>
  </si>
  <si>
    <t>Жидкость незамерзающая North Way</t>
  </si>
  <si>
    <t>Масло Gazpromneft Diesel Extra 10w-40</t>
  </si>
  <si>
    <t>Масло гидравлическое марки А (МГ-32-В)</t>
  </si>
  <si>
    <t>Масло  Shell Helix Ultra синтетика 5W-40</t>
  </si>
  <si>
    <t>Масло ТНК Revolux D3 API CI-4/CF 10W-40</t>
  </si>
  <si>
    <t>Масло индустриальное И20А</t>
  </si>
  <si>
    <t>Масло Лукойл Стандарт минеральное 10W40</t>
  </si>
  <si>
    <t>Масло трансмиссионное ТАД-17и</t>
  </si>
  <si>
    <t>Масло Лукойл Люкс синтетическое 5W40</t>
  </si>
  <si>
    <t>Жидкость тормозная Luxe DOT-4</t>
  </si>
  <si>
    <t>Антифриз Carbox красный</t>
  </si>
  <si>
    <t>349Смазка ШРУС 400г</t>
  </si>
  <si>
    <t>Смазка WD-40 300мл</t>
  </si>
  <si>
    <t>Смазка WD-40 400мл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</si>
</sst>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2" borderId="0" xfId="0" applyFont="1" applyFill="1"/>
    <xf numFmtId="2" fontId="3" fillId="0" borderId="1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/>
    <xf numFmtId="2" fontId="2" fillId="2" borderId="0" xfId="0" applyNumberFormat="1" applyFont="1" applyFill="1" applyAlignment="1">
      <alignment horizontal="right"/>
    </xf>
    <xf numFmtId="0" fontId="4" fillId="0" borderId="0" xfId="0" applyFont="1"/>
    <xf numFmtId="2" fontId="4" fillId="0" borderId="0" xfId="0" applyNumberFormat="1" applyFont="1" applyBorder="1"/>
    <xf numFmtId="2" fontId="4" fillId="0" borderId="0" xfId="0" applyNumberFormat="1" applyFont="1"/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 wrapText="1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3"/>
  <sheetViews>
    <sheetView tabSelected="1" view="pageBreakPreview" zoomScale="85" zoomScaleNormal="112" zoomScaleSheetLayoutView="85" workbookViewId="0">
      <selection activeCell="H8" sqref="H8"/>
    </sheetView>
  </sheetViews>
  <sheetFormatPr defaultRowHeight="15" x14ac:dyDescent="0.25"/>
  <cols>
    <col min="1" max="1" width="4.42578125" style="19" customWidth="1"/>
    <col min="2" max="2" width="10.5703125" style="1" customWidth="1"/>
    <col min="3" max="3" width="46.140625" style="3" customWidth="1"/>
    <col min="4" max="4" width="5.42578125" style="1" customWidth="1"/>
    <col min="5" max="5" width="8.85546875" style="13" customWidth="1"/>
    <col min="6" max="6" width="10.140625" style="14" customWidth="1"/>
    <col min="7" max="7" width="11.85546875" style="14" customWidth="1"/>
    <col min="8" max="8" width="8.7109375" style="13" customWidth="1"/>
    <col min="9" max="9" width="10.28515625" style="15" customWidth="1"/>
    <col min="10" max="10" width="11.5703125" style="15" customWidth="1"/>
    <col min="11" max="11" width="9.140625" style="13" customWidth="1"/>
    <col min="12" max="12" width="10.85546875" style="15" customWidth="1"/>
    <col min="13" max="13" width="12.140625" style="15" customWidth="1"/>
    <col min="14" max="14" width="8.7109375" style="9" customWidth="1"/>
    <col min="15" max="15" width="10.28515625" style="11" customWidth="1"/>
    <col min="16" max="16" width="12.42578125" style="11" customWidth="1"/>
    <col min="17" max="17" width="9.7109375" style="9" customWidth="1"/>
    <col min="18" max="18" width="10.5703125" style="11" customWidth="1"/>
    <col min="19" max="19" width="13" style="11" customWidth="1"/>
    <col min="20" max="20" width="9.140625" style="1" hidden="1" customWidth="1"/>
    <col min="21" max="21" width="5.85546875" style="1" customWidth="1"/>
    <col min="22" max="22" width="4.42578125" style="1" customWidth="1"/>
    <col min="23" max="16384" width="9.140625" style="1"/>
  </cols>
  <sheetData>
    <row r="1" spans="1:19" x14ac:dyDescent="0.25">
      <c r="P1" s="12"/>
      <c r="S1" s="12" t="s">
        <v>29</v>
      </c>
    </row>
    <row r="2" spans="1:19" s="2" customFormat="1" ht="16.5" customHeight="1" x14ac:dyDescent="0.25">
      <c r="A2" s="29" t="s">
        <v>25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19" x14ac:dyDescent="0.25">
      <c r="B3" s="4"/>
      <c r="C3" s="5"/>
    </row>
    <row r="4" spans="1:19" ht="15.75" customHeight="1" x14ac:dyDescent="0.25">
      <c r="A4" s="32" t="s">
        <v>2</v>
      </c>
      <c r="B4" s="31" t="s">
        <v>7</v>
      </c>
      <c r="C4" s="31" t="s">
        <v>0</v>
      </c>
      <c r="D4" s="31" t="s">
        <v>1</v>
      </c>
      <c r="E4" s="30" t="s">
        <v>9</v>
      </c>
      <c r="F4" s="30"/>
      <c r="G4" s="30"/>
      <c r="H4" s="30" t="s">
        <v>6</v>
      </c>
      <c r="I4" s="30"/>
      <c r="J4" s="30"/>
      <c r="K4" s="26" t="s">
        <v>26</v>
      </c>
      <c r="L4" s="27"/>
      <c r="M4" s="28"/>
      <c r="N4" s="26" t="s">
        <v>27</v>
      </c>
      <c r="O4" s="27"/>
      <c r="P4" s="28"/>
      <c r="Q4" s="26" t="s">
        <v>28</v>
      </c>
      <c r="R4" s="27"/>
      <c r="S4" s="28"/>
    </row>
    <row r="5" spans="1:19" s="2" customFormat="1" ht="32.25" customHeight="1" x14ac:dyDescent="0.25">
      <c r="A5" s="32"/>
      <c r="B5" s="31"/>
      <c r="C5" s="31"/>
      <c r="D5" s="31"/>
      <c r="E5" s="16" t="s">
        <v>4</v>
      </c>
      <c r="F5" s="17" t="s">
        <v>5</v>
      </c>
      <c r="G5" s="17" t="s">
        <v>8</v>
      </c>
      <c r="H5" s="16" t="s">
        <v>4</v>
      </c>
      <c r="I5" s="17" t="s">
        <v>5</v>
      </c>
      <c r="J5" s="17" t="s">
        <v>8</v>
      </c>
      <c r="K5" s="16" t="s">
        <v>4</v>
      </c>
      <c r="L5" s="17" t="s">
        <v>5</v>
      </c>
      <c r="M5" s="17" t="s">
        <v>8</v>
      </c>
      <c r="N5" s="6" t="s">
        <v>4</v>
      </c>
      <c r="O5" s="10" t="s">
        <v>5</v>
      </c>
      <c r="P5" s="10" t="s">
        <v>8</v>
      </c>
      <c r="Q5" s="6" t="s">
        <v>4</v>
      </c>
      <c r="R5" s="10" t="s">
        <v>5</v>
      </c>
      <c r="S5" s="10" t="s">
        <v>8</v>
      </c>
    </row>
    <row r="6" spans="1:19" s="38" customFormat="1" ht="15" customHeight="1" x14ac:dyDescent="0.25">
      <c r="A6" s="33">
        <v>1</v>
      </c>
      <c r="B6" s="33">
        <v>2354406</v>
      </c>
      <c r="C6" s="33" t="s">
        <v>14</v>
      </c>
      <c r="D6" s="33" t="s">
        <v>15</v>
      </c>
      <c r="E6" s="34">
        <v>2450</v>
      </c>
      <c r="F6" s="35">
        <v>221.66</v>
      </c>
      <c r="G6" s="35">
        <f>F6*E6</f>
        <v>543067</v>
      </c>
      <c r="H6" s="34">
        <v>2450</v>
      </c>
      <c r="I6" s="34">
        <v>107.98</v>
      </c>
      <c r="J6" s="36">
        <f>I6*H6</f>
        <v>264551</v>
      </c>
      <c r="K6" s="34">
        <v>2450</v>
      </c>
      <c r="L6" s="37">
        <v>224</v>
      </c>
      <c r="M6" s="36">
        <f>L6*K6</f>
        <v>548800</v>
      </c>
      <c r="N6" s="34">
        <v>2450</v>
      </c>
      <c r="O6" s="35">
        <v>227.5</v>
      </c>
      <c r="P6" s="36">
        <f>O6*N6</f>
        <v>557375</v>
      </c>
      <c r="Q6" s="34">
        <v>2450</v>
      </c>
      <c r="R6" s="36">
        <v>221.66</v>
      </c>
      <c r="S6" s="36">
        <f>R6*Q6</f>
        <v>543067</v>
      </c>
    </row>
    <row r="7" spans="1:19" s="38" customFormat="1" ht="15" customHeight="1" x14ac:dyDescent="0.25">
      <c r="A7" s="33">
        <f>A6+1</f>
        <v>2</v>
      </c>
      <c r="B7" s="33">
        <v>2029385</v>
      </c>
      <c r="C7" s="33" t="s">
        <v>35</v>
      </c>
      <c r="D7" s="33" t="s">
        <v>15</v>
      </c>
      <c r="E7" s="34">
        <v>25</v>
      </c>
      <c r="F7" s="35">
        <v>205.83</v>
      </c>
      <c r="G7" s="35">
        <f t="shared" ref="G7:G30" si="0">F7*E7</f>
        <v>5145.75</v>
      </c>
      <c r="H7" s="34">
        <v>25</v>
      </c>
      <c r="I7" s="34">
        <v>292.08999999999997</v>
      </c>
      <c r="J7" s="36">
        <f t="shared" ref="J7:J30" si="1">I7*H7</f>
        <v>7302.2499999999991</v>
      </c>
      <c r="K7" s="34">
        <v>25</v>
      </c>
      <c r="L7" s="37">
        <v>208</v>
      </c>
      <c r="M7" s="36">
        <f t="shared" ref="M7:M30" si="2">L7*K7</f>
        <v>5200</v>
      </c>
      <c r="N7" s="34">
        <v>25</v>
      </c>
      <c r="O7" s="35">
        <v>211.25</v>
      </c>
      <c r="P7" s="36">
        <f t="shared" ref="P7:P30" si="3">O7*N7</f>
        <v>5281.25</v>
      </c>
      <c r="Q7" s="34">
        <v>25</v>
      </c>
      <c r="R7" s="36">
        <v>205.83</v>
      </c>
      <c r="S7" s="36">
        <f t="shared" ref="S7:S30" si="4">R7*Q7</f>
        <v>5145.75</v>
      </c>
    </row>
    <row r="8" spans="1:19" s="38" customFormat="1" ht="15" customHeight="1" x14ac:dyDescent="0.25">
      <c r="A8" s="33">
        <f>A7+1</f>
        <v>3</v>
      </c>
      <c r="B8" s="33">
        <v>2300571</v>
      </c>
      <c r="C8" s="33" t="s">
        <v>33</v>
      </c>
      <c r="D8" s="33" t="s">
        <v>15</v>
      </c>
      <c r="E8" s="34">
        <v>1487</v>
      </c>
      <c r="F8" s="35">
        <v>79.16</v>
      </c>
      <c r="G8" s="35">
        <f t="shared" si="0"/>
        <v>117710.92</v>
      </c>
      <c r="H8" s="34">
        <v>1487</v>
      </c>
      <c r="I8" s="34">
        <v>103.9</v>
      </c>
      <c r="J8" s="36">
        <f t="shared" si="1"/>
        <v>154499.30000000002</v>
      </c>
      <c r="K8" s="34">
        <v>1487</v>
      </c>
      <c r="L8" s="37">
        <v>80</v>
      </c>
      <c r="M8" s="36">
        <f t="shared" si="2"/>
        <v>118960</v>
      </c>
      <c r="N8" s="34">
        <v>1487</v>
      </c>
      <c r="O8" s="35">
        <v>81.25</v>
      </c>
      <c r="P8" s="36">
        <f t="shared" si="3"/>
        <v>120818.75</v>
      </c>
      <c r="Q8" s="34">
        <v>1487</v>
      </c>
      <c r="R8" s="36">
        <v>79.16</v>
      </c>
      <c r="S8" s="36">
        <f t="shared" si="4"/>
        <v>117710.92</v>
      </c>
    </row>
    <row r="9" spans="1:19" s="38" customFormat="1" ht="15" customHeight="1" x14ac:dyDescent="0.25">
      <c r="A9" s="33">
        <f t="shared" ref="A9:A30" si="5">A8+1</f>
        <v>4</v>
      </c>
      <c r="B9" s="33">
        <v>2353747</v>
      </c>
      <c r="C9" s="33" t="s">
        <v>34</v>
      </c>
      <c r="D9" s="33" t="s">
        <v>15</v>
      </c>
      <c r="E9" s="34">
        <v>922</v>
      </c>
      <c r="F9" s="35">
        <v>324.58</v>
      </c>
      <c r="G9" s="35">
        <f t="shared" si="0"/>
        <v>299262.76</v>
      </c>
      <c r="H9" s="34">
        <v>922</v>
      </c>
      <c r="I9" s="34">
        <v>145.51</v>
      </c>
      <c r="J9" s="36">
        <f t="shared" si="1"/>
        <v>134160.22</v>
      </c>
      <c r="K9" s="34">
        <v>922</v>
      </c>
      <c r="L9" s="37">
        <v>328</v>
      </c>
      <c r="M9" s="36">
        <f t="shared" si="2"/>
        <v>302416</v>
      </c>
      <c r="N9" s="34">
        <v>922</v>
      </c>
      <c r="O9" s="35">
        <v>333.12</v>
      </c>
      <c r="P9" s="36">
        <f t="shared" si="3"/>
        <v>307136.64000000001</v>
      </c>
      <c r="Q9" s="34">
        <v>922</v>
      </c>
      <c r="R9" s="36">
        <v>324.58</v>
      </c>
      <c r="S9" s="36">
        <f t="shared" si="4"/>
        <v>299262.76</v>
      </c>
    </row>
    <row r="10" spans="1:19" s="38" customFormat="1" ht="15" customHeight="1" x14ac:dyDescent="0.25">
      <c r="A10" s="33">
        <f>A9+1</f>
        <v>5</v>
      </c>
      <c r="B10" s="33">
        <v>2225777</v>
      </c>
      <c r="C10" s="33" t="s">
        <v>36</v>
      </c>
      <c r="D10" s="33" t="s">
        <v>15</v>
      </c>
      <c r="E10" s="34">
        <v>200</v>
      </c>
      <c r="F10" s="35">
        <v>693.5</v>
      </c>
      <c r="G10" s="35">
        <f t="shared" si="0"/>
        <v>138700</v>
      </c>
      <c r="H10" s="34">
        <v>200</v>
      </c>
      <c r="I10" s="34">
        <v>547.03</v>
      </c>
      <c r="J10" s="36">
        <f t="shared" si="1"/>
        <v>109406</v>
      </c>
      <c r="K10" s="34">
        <v>200</v>
      </c>
      <c r="L10" s="37">
        <v>700.8</v>
      </c>
      <c r="M10" s="36">
        <f t="shared" si="2"/>
        <v>140160</v>
      </c>
      <c r="N10" s="34">
        <v>200</v>
      </c>
      <c r="O10" s="35">
        <v>711.75</v>
      </c>
      <c r="P10" s="36">
        <f t="shared" si="3"/>
        <v>142350</v>
      </c>
      <c r="Q10" s="34">
        <v>200</v>
      </c>
      <c r="R10" s="36">
        <v>693.5</v>
      </c>
      <c r="S10" s="36">
        <f t="shared" si="4"/>
        <v>138700</v>
      </c>
    </row>
    <row r="11" spans="1:19" s="38" customFormat="1" ht="15" customHeight="1" x14ac:dyDescent="0.25">
      <c r="A11" s="33">
        <f>A10+1</f>
        <v>6</v>
      </c>
      <c r="B11" s="33">
        <v>2051255</v>
      </c>
      <c r="C11" s="33" t="s">
        <v>16</v>
      </c>
      <c r="D11" s="33" t="s">
        <v>15</v>
      </c>
      <c r="E11" s="34">
        <v>875</v>
      </c>
      <c r="F11" s="35">
        <v>153.58000000000001</v>
      </c>
      <c r="G11" s="35">
        <f t="shared" si="0"/>
        <v>134382.5</v>
      </c>
      <c r="H11" s="34">
        <v>875</v>
      </c>
      <c r="I11" s="34">
        <v>87.69</v>
      </c>
      <c r="J11" s="36">
        <f t="shared" si="1"/>
        <v>76728.75</v>
      </c>
      <c r="K11" s="34">
        <v>875</v>
      </c>
      <c r="L11" s="37">
        <v>155.19999999999999</v>
      </c>
      <c r="M11" s="36">
        <f t="shared" si="2"/>
        <v>135800</v>
      </c>
      <c r="N11" s="34">
        <v>875</v>
      </c>
      <c r="O11" s="35">
        <v>157.62</v>
      </c>
      <c r="P11" s="36">
        <f t="shared" si="3"/>
        <v>137917.5</v>
      </c>
      <c r="Q11" s="34">
        <v>875</v>
      </c>
      <c r="R11" s="36">
        <v>153.58000000000001</v>
      </c>
      <c r="S11" s="36">
        <f t="shared" si="4"/>
        <v>134382.5</v>
      </c>
    </row>
    <row r="12" spans="1:19" s="38" customFormat="1" ht="15" customHeight="1" x14ac:dyDescent="0.25">
      <c r="A12" s="33">
        <f t="shared" si="5"/>
        <v>7</v>
      </c>
      <c r="B12" s="33">
        <v>2344183</v>
      </c>
      <c r="C12" s="33" t="s">
        <v>37</v>
      </c>
      <c r="D12" s="33" t="s">
        <v>15</v>
      </c>
      <c r="E12" s="34">
        <v>900</v>
      </c>
      <c r="F12" s="35">
        <v>387.91</v>
      </c>
      <c r="G12" s="35">
        <f t="shared" si="0"/>
        <v>349119</v>
      </c>
      <c r="H12" s="34">
        <v>900</v>
      </c>
      <c r="I12" s="34">
        <v>280</v>
      </c>
      <c r="J12" s="36">
        <f t="shared" si="1"/>
        <v>252000</v>
      </c>
      <c r="K12" s="34">
        <v>900</v>
      </c>
      <c r="L12" s="37">
        <v>392</v>
      </c>
      <c r="M12" s="36">
        <f t="shared" si="2"/>
        <v>352800</v>
      </c>
      <c r="N12" s="34">
        <v>900</v>
      </c>
      <c r="O12" s="35">
        <v>398.12</v>
      </c>
      <c r="P12" s="36">
        <f t="shared" si="3"/>
        <v>358308</v>
      </c>
      <c r="Q12" s="34">
        <v>900</v>
      </c>
      <c r="R12" s="36">
        <v>387.91</v>
      </c>
      <c r="S12" s="36">
        <f t="shared" si="4"/>
        <v>349119</v>
      </c>
    </row>
    <row r="13" spans="1:19" s="38" customFormat="1" ht="15" customHeight="1" x14ac:dyDescent="0.25">
      <c r="A13" s="33">
        <f>A12+1</f>
        <v>8</v>
      </c>
      <c r="B13" s="33">
        <v>2003502</v>
      </c>
      <c r="C13" s="33" t="s">
        <v>38</v>
      </c>
      <c r="D13" s="33" t="s">
        <v>15</v>
      </c>
      <c r="E13" s="34">
        <v>1345</v>
      </c>
      <c r="F13" s="35">
        <v>183.66</v>
      </c>
      <c r="G13" s="35">
        <f t="shared" si="0"/>
        <v>247022.69999999998</v>
      </c>
      <c r="H13" s="34">
        <v>1345</v>
      </c>
      <c r="I13" s="34">
        <v>79.69</v>
      </c>
      <c r="J13" s="36">
        <f t="shared" si="1"/>
        <v>107183.05</v>
      </c>
      <c r="K13" s="34">
        <v>1345</v>
      </c>
      <c r="L13" s="37">
        <v>185.6</v>
      </c>
      <c r="M13" s="36">
        <f t="shared" si="2"/>
        <v>249632</v>
      </c>
      <c r="N13" s="34">
        <v>1345</v>
      </c>
      <c r="O13" s="35">
        <v>188.5</v>
      </c>
      <c r="P13" s="36">
        <f t="shared" si="3"/>
        <v>253532.5</v>
      </c>
      <c r="Q13" s="34">
        <v>1345</v>
      </c>
      <c r="R13" s="36">
        <v>183.66</v>
      </c>
      <c r="S13" s="36">
        <f t="shared" si="4"/>
        <v>247022.69999999998</v>
      </c>
    </row>
    <row r="14" spans="1:19" s="38" customFormat="1" ht="15" customHeight="1" x14ac:dyDescent="0.25">
      <c r="A14" s="33">
        <f t="shared" si="5"/>
        <v>9</v>
      </c>
      <c r="B14" s="33">
        <v>2117653</v>
      </c>
      <c r="C14" s="33" t="s">
        <v>39</v>
      </c>
      <c r="D14" s="33" t="s">
        <v>15</v>
      </c>
      <c r="E14" s="34">
        <v>2590</v>
      </c>
      <c r="F14" s="35">
        <v>237.5</v>
      </c>
      <c r="G14" s="35">
        <f t="shared" si="0"/>
        <v>615125</v>
      </c>
      <c r="H14" s="34">
        <v>2590</v>
      </c>
      <c r="I14" s="34">
        <v>221.57</v>
      </c>
      <c r="J14" s="36">
        <f t="shared" si="1"/>
        <v>573866.29999999993</v>
      </c>
      <c r="K14" s="34">
        <v>2590</v>
      </c>
      <c r="L14" s="37">
        <v>240</v>
      </c>
      <c r="M14" s="36">
        <f t="shared" si="2"/>
        <v>621600</v>
      </c>
      <c r="N14" s="34">
        <v>2590</v>
      </c>
      <c r="O14" s="35">
        <v>243.75</v>
      </c>
      <c r="P14" s="36">
        <f t="shared" si="3"/>
        <v>631312.5</v>
      </c>
      <c r="Q14" s="34">
        <v>2590</v>
      </c>
      <c r="R14" s="36">
        <v>237.5</v>
      </c>
      <c r="S14" s="36">
        <f t="shared" si="4"/>
        <v>615125</v>
      </c>
    </row>
    <row r="15" spans="1:19" s="38" customFormat="1" ht="15" customHeight="1" x14ac:dyDescent="0.25">
      <c r="A15" s="33">
        <f>A14+1</f>
        <v>10</v>
      </c>
      <c r="B15" s="33">
        <v>2004414</v>
      </c>
      <c r="C15" s="33" t="s">
        <v>40</v>
      </c>
      <c r="D15" s="33" t="s">
        <v>15</v>
      </c>
      <c r="E15" s="34">
        <v>6960</v>
      </c>
      <c r="F15" s="35">
        <v>153.58000000000001</v>
      </c>
      <c r="G15" s="35">
        <f t="shared" si="0"/>
        <v>1068916.8</v>
      </c>
      <c r="H15" s="34">
        <v>6960</v>
      </c>
      <c r="I15" s="34">
        <v>92.68</v>
      </c>
      <c r="J15" s="36">
        <f t="shared" si="1"/>
        <v>645052.80000000005</v>
      </c>
      <c r="K15" s="34">
        <v>6960</v>
      </c>
      <c r="L15" s="37">
        <v>155.19999999999999</v>
      </c>
      <c r="M15" s="36">
        <f t="shared" si="2"/>
        <v>1080192</v>
      </c>
      <c r="N15" s="34">
        <v>6960</v>
      </c>
      <c r="O15" s="35">
        <v>157.62</v>
      </c>
      <c r="P15" s="36">
        <f t="shared" si="3"/>
        <v>1097035.2</v>
      </c>
      <c r="Q15" s="34">
        <v>6960</v>
      </c>
      <c r="R15" s="36">
        <v>153.58000000000001</v>
      </c>
      <c r="S15" s="36">
        <f t="shared" si="4"/>
        <v>1068916.8</v>
      </c>
    </row>
    <row r="16" spans="1:19" s="38" customFormat="1" ht="15" customHeight="1" x14ac:dyDescent="0.25">
      <c r="A16" s="33">
        <f t="shared" si="5"/>
        <v>11</v>
      </c>
      <c r="B16" s="33">
        <v>2216985</v>
      </c>
      <c r="C16" s="33" t="s">
        <v>17</v>
      </c>
      <c r="D16" s="33" t="s">
        <v>13</v>
      </c>
      <c r="E16" s="34">
        <v>13</v>
      </c>
      <c r="F16" s="35">
        <v>242.25</v>
      </c>
      <c r="G16" s="35">
        <f t="shared" si="0"/>
        <v>3149.25</v>
      </c>
      <c r="H16" s="34">
        <v>13</v>
      </c>
      <c r="I16" s="34">
        <v>167.28</v>
      </c>
      <c r="J16" s="36">
        <f t="shared" si="1"/>
        <v>2174.64</v>
      </c>
      <c r="K16" s="34">
        <v>13</v>
      </c>
      <c r="L16" s="37">
        <v>244.8</v>
      </c>
      <c r="M16" s="36">
        <f t="shared" si="2"/>
        <v>3182.4</v>
      </c>
      <c r="N16" s="34">
        <v>13</v>
      </c>
      <c r="O16" s="35">
        <v>248.62</v>
      </c>
      <c r="P16" s="36">
        <f t="shared" si="3"/>
        <v>3232.06</v>
      </c>
      <c r="Q16" s="34">
        <v>13</v>
      </c>
      <c r="R16" s="36">
        <v>242.25</v>
      </c>
      <c r="S16" s="36">
        <f t="shared" si="4"/>
        <v>3149.25</v>
      </c>
    </row>
    <row r="17" spans="1:19" s="38" customFormat="1" ht="15" customHeight="1" x14ac:dyDescent="0.25">
      <c r="A17" s="33">
        <f t="shared" si="5"/>
        <v>12</v>
      </c>
      <c r="B17" s="33">
        <v>2115124</v>
      </c>
      <c r="C17" s="33" t="s">
        <v>18</v>
      </c>
      <c r="D17" s="33" t="s">
        <v>19</v>
      </c>
      <c r="E17" s="34">
        <v>250</v>
      </c>
      <c r="F17" s="35">
        <v>269.16000000000003</v>
      </c>
      <c r="G17" s="35">
        <f t="shared" si="0"/>
        <v>67290</v>
      </c>
      <c r="H17" s="34">
        <v>250</v>
      </c>
      <c r="I17" s="34">
        <v>181.83</v>
      </c>
      <c r="J17" s="36">
        <f t="shared" si="1"/>
        <v>45457.5</v>
      </c>
      <c r="K17" s="34">
        <v>250</v>
      </c>
      <c r="L17" s="37">
        <v>272</v>
      </c>
      <c r="M17" s="36">
        <f t="shared" si="2"/>
        <v>68000</v>
      </c>
      <c r="N17" s="34">
        <v>250</v>
      </c>
      <c r="O17" s="35">
        <v>276.25</v>
      </c>
      <c r="P17" s="36">
        <f t="shared" si="3"/>
        <v>69062.5</v>
      </c>
      <c r="Q17" s="34">
        <v>250</v>
      </c>
      <c r="R17" s="36">
        <v>269.16000000000003</v>
      </c>
      <c r="S17" s="36">
        <f t="shared" si="4"/>
        <v>67290</v>
      </c>
    </row>
    <row r="18" spans="1:19" s="38" customFormat="1" ht="15" customHeight="1" x14ac:dyDescent="0.25">
      <c r="A18" s="33">
        <f t="shared" si="5"/>
        <v>13</v>
      </c>
      <c r="B18" s="33">
        <v>2007458</v>
      </c>
      <c r="C18" s="33" t="s">
        <v>41</v>
      </c>
      <c r="D18" s="33" t="s">
        <v>15</v>
      </c>
      <c r="E18" s="34">
        <v>1775</v>
      </c>
      <c r="F18" s="35">
        <v>324.58</v>
      </c>
      <c r="G18" s="35">
        <f t="shared" si="0"/>
        <v>576129.5</v>
      </c>
      <c r="H18" s="34">
        <v>1775</v>
      </c>
      <c r="I18" s="34">
        <v>547.03</v>
      </c>
      <c r="J18" s="36">
        <f t="shared" si="1"/>
        <v>970978.25</v>
      </c>
      <c r="K18" s="34">
        <v>1775</v>
      </c>
      <c r="L18" s="37">
        <v>328</v>
      </c>
      <c r="M18" s="36">
        <f t="shared" si="2"/>
        <v>582200</v>
      </c>
      <c r="N18" s="34">
        <v>1775</v>
      </c>
      <c r="O18" s="35">
        <v>333.12</v>
      </c>
      <c r="P18" s="36">
        <f t="shared" si="3"/>
        <v>591288</v>
      </c>
      <c r="Q18" s="34">
        <v>1775</v>
      </c>
      <c r="R18" s="36">
        <v>324.58</v>
      </c>
      <c r="S18" s="36">
        <f t="shared" si="4"/>
        <v>576129.5</v>
      </c>
    </row>
    <row r="19" spans="1:19" s="38" customFormat="1" ht="15" customHeight="1" x14ac:dyDescent="0.25">
      <c r="A19" s="33">
        <f>A18+1</f>
        <v>14</v>
      </c>
      <c r="B19" s="33">
        <v>2006824</v>
      </c>
      <c r="C19" s="33" t="s">
        <v>42</v>
      </c>
      <c r="D19" s="33" t="s">
        <v>15</v>
      </c>
      <c r="E19" s="34">
        <v>400</v>
      </c>
      <c r="F19" s="35">
        <v>190</v>
      </c>
      <c r="G19" s="35">
        <f t="shared" si="0"/>
        <v>76000</v>
      </c>
      <c r="H19" s="34">
        <v>400</v>
      </c>
      <c r="I19" s="34">
        <v>189.91</v>
      </c>
      <c r="J19" s="36">
        <f t="shared" si="1"/>
        <v>75964</v>
      </c>
      <c r="K19" s="34">
        <v>400</v>
      </c>
      <c r="L19" s="37">
        <v>192</v>
      </c>
      <c r="M19" s="36">
        <f t="shared" si="2"/>
        <v>76800</v>
      </c>
      <c r="N19" s="34">
        <v>400</v>
      </c>
      <c r="O19" s="35">
        <v>195</v>
      </c>
      <c r="P19" s="36">
        <f t="shared" si="3"/>
        <v>78000</v>
      </c>
      <c r="Q19" s="34">
        <v>400</v>
      </c>
      <c r="R19" s="36">
        <v>190</v>
      </c>
      <c r="S19" s="36">
        <f t="shared" si="4"/>
        <v>76000</v>
      </c>
    </row>
    <row r="20" spans="1:19" s="38" customFormat="1" ht="15" customHeight="1" x14ac:dyDescent="0.25">
      <c r="A20" s="33">
        <f>A19+1</f>
        <v>15</v>
      </c>
      <c r="B20" s="33">
        <v>2273959</v>
      </c>
      <c r="C20" s="33" t="s">
        <v>43</v>
      </c>
      <c r="D20" s="33" t="s">
        <v>15</v>
      </c>
      <c r="E20" s="34">
        <v>93</v>
      </c>
      <c r="F20" s="35">
        <v>197.91</v>
      </c>
      <c r="G20" s="35">
        <f t="shared" si="0"/>
        <v>18405.63</v>
      </c>
      <c r="H20" s="34">
        <v>93</v>
      </c>
      <c r="I20" s="34">
        <v>198.92</v>
      </c>
      <c r="J20" s="36">
        <f t="shared" si="1"/>
        <v>18499.559999999998</v>
      </c>
      <c r="K20" s="34">
        <v>93</v>
      </c>
      <c r="L20" s="37">
        <v>200</v>
      </c>
      <c r="M20" s="36">
        <f t="shared" si="2"/>
        <v>18600</v>
      </c>
      <c r="N20" s="34">
        <v>93</v>
      </c>
      <c r="O20" s="35">
        <v>203.12</v>
      </c>
      <c r="P20" s="36">
        <f t="shared" si="3"/>
        <v>18890.16</v>
      </c>
      <c r="Q20" s="34">
        <v>93</v>
      </c>
      <c r="R20" s="36">
        <v>197.91</v>
      </c>
      <c r="S20" s="36">
        <f t="shared" si="4"/>
        <v>18405.63</v>
      </c>
    </row>
    <row r="21" spans="1:19" s="38" customFormat="1" ht="15" customHeight="1" x14ac:dyDescent="0.25">
      <c r="A21" s="33">
        <f>A20+1</f>
        <v>16</v>
      </c>
      <c r="B21" s="33">
        <v>2371480</v>
      </c>
      <c r="C21" s="33" t="s">
        <v>20</v>
      </c>
      <c r="D21" s="33" t="s">
        <v>15</v>
      </c>
      <c r="E21" s="34">
        <v>50</v>
      </c>
      <c r="F21" s="35">
        <v>889.83</v>
      </c>
      <c r="G21" s="35">
        <f t="shared" si="0"/>
        <v>44491.5</v>
      </c>
      <c r="H21" s="34">
        <v>50</v>
      </c>
      <c r="I21" s="34">
        <v>473.78</v>
      </c>
      <c r="J21" s="36">
        <f t="shared" si="1"/>
        <v>23689</v>
      </c>
      <c r="K21" s="34">
        <v>50</v>
      </c>
      <c r="L21" s="37">
        <v>899.2</v>
      </c>
      <c r="M21" s="36">
        <f t="shared" si="2"/>
        <v>44960</v>
      </c>
      <c r="N21" s="34">
        <v>50</v>
      </c>
      <c r="O21" s="35">
        <v>913.25</v>
      </c>
      <c r="P21" s="36">
        <f t="shared" si="3"/>
        <v>45662.5</v>
      </c>
      <c r="Q21" s="34">
        <v>50</v>
      </c>
      <c r="R21" s="36">
        <v>889.83</v>
      </c>
      <c r="S21" s="36">
        <f t="shared" si="4"/>
        <v>44491.5</v>
      </c>
    </row>
    <row r="22" spans="1:19" s="38" customFormat="1" ht="15" customHeight="1" x14ac:dyDescent="0.25">
      <c r="A22" s="33">
        <f t="shared" si="5"/>
        <v>17</v>
      </c>
      <c r="B22" s="33">
        <v>2336987</v>
      </c>
      <c r="C22" s="33" t="s">
        <v>44</v>
      </c>
      <c r="D22" s="33" t="s">
        <v>13</v>
      </c>
      <c r="E22" s="34">
        <v>363</v>
      </c>
      <c r="F22" s="35">
        <v>324.58</v>
      </c>
      <c r="G22" s="35">
        <f t="shared" si="0"/>
        <v>117822.54</v>
      </c>
      <c r="H22" s="34">
        <v>363</v>
      </c>
      <c r="I22" s="34">
        <v>135.66</v>
      </c>
      <c r="J22" s="36">
        <f t="shared" si="1"/>
        <v>49244.58</v>
      </c>
      <c r="K22" s="34">
        <v>363</v>
      </c>
      <c r="L22" s="37">
        <v>328</v>
      </c>
      <c r="M22" s="36">
        <f t="shared" si="2"/>
        <v>119064</v>
      </c>
      <c r="N22" s="34">
        <v>363</v>
      </c>
      <c r="O22" s="35">
        <v>333.12</v>
      </c>
      <c r="P22" s="36">
        <f t="shared" si="3"/>
        <v>120922.56</v>
      </c>
      <c r="Q22" s="34">
        <v>363</v>
      </c>
      <c r="R22" s="36">
        <v>324.58</v>
      </c>
      <c r="S22" s="36">
        <f t="shared" si="4"/>
        <v>117822.54</v>
      </c>
    </row>
    <row r="23" spans="1:19" s="38" customFormat="1" ht="15" customHeight="1" x14ac:dyDescent="0.25">
      <c r="A23" s="33">
        <f t="shared" si="5"/>
        <v>18</v>
      </c>
      <c r="B23" s="33">
        <v>2373544</v>
      </c>
      <c r="C23" s="33" t="s">
        <v>21</v>
      </c>
      <c r="D23" s="33" t="s">
        <v>15</v>
      </c>
      <c r="E23" s="34">
        <v>10</v>
      </c>
      <c r="F23" s="35">
        <v>248.58</v>
      </c>
      <c r="G23" s="35">
        <f t="shared" si="0"/>
        <v>2485.8000000000002</v>
      </c>
      <c r="H23" s="34">
        <v>10</v>
      </c>
      <c r="I23" s="34">
        <v>86.58</v>
      </c>
      <c r="J23" s="36">
        <f t="shared" si="1"/>
        <v>865.8</v>
      </c>
      <c r="K23" s="34">
        <v>10</v>
      </c>
      <c r="L23" s="37">
        <v>251.2</v>
      </c>
      <c r="M23" s="36">
        <f t="shared" si="2"/>
        <v>2512</v>
      </c>
      <c r="N23" s="34">
        <v>10</v>
      </c>
      <c r="O23" s="35">
        <v>255.12</v>
      </c>
      <c r="P23" s="36">
        <f t="shared" si="3"/>
        <v>2551.1999999999998</v>
      </c>
      <c r="Q23" s="34">
        <v>10</v>
      </c>
      <c r="R23" s="36">
        <v>248.58</v>
      </c>
      <c r="S23" s="36">
        <f t="shared" si="4"/>
        <v>2485.8000000000002</v>
      </c>
    </row>
    <row r="24" spans="1:19" s="2" customFormat="1" ht="15" customHeight="1" x14ac:dyDescent="0.25">
      <c r="A24" s="33">
        <f t="shared" si="5"/>
        <v>19</v>
      </c>
      <c r="B24" s="33">
        <v>2047993</v>
      </c>
      <c r="C24" s="33" t="s">
        <v>22</v>
      </c>
      <c r="D24" s="33" t="s">
        <v>15</v>
      </c>
      <c r="E24" s="34">
        <v>740</v>
      </c>
      <c r="F24" s="35">
        <v>210.58</v>
      </c>
      <c r="G24" s="35">
        <f t="shared" si="0"/>
        <v>155829.20000000001</v>
      </c>
      <c r="H24" s="34">
        <v>740</v>
      </c>
      <c r="I24" s="34">
        <v>184.06</v>
      </c>
      <c r="J24" s="36">
        <f t="shared" si="1"/>
        <v>136204.4</v>
      </c>
      <c r="K24" s="34">
        <v>740</v>
      </c>
      <c r="L24" s="37">
        <v>212.8</v>
      </c>
      <c r="M24" s="36">
        <f t="shared" si="2"/>
        <v>157472</v>
      </c>
      <c r="N24" s="34">
        <v>740</v>
      </c>
      <c r="O24" s="35">
        <v>216.12</v>
      </c>
      <c r="P24" s="36">
        <f t="shared" si="3"/>
        <v>159928.80000000002</v>
      </c>
      <c r="Q24" s="34">
        <v>740</v>
      </c>
      <c r="R24" s="36">
        <v>210.58</v>
      </c>
      <c r="S24" s="36">
        <f t="shared" si="4"/>
        <v>155829.20000000001</v>
      </c>
    </row>
    <row r="25" spans="1:19" s="38" customFormat="1" ht="15" customHeight="1" x14ac:dyDescent="0.25">
      <c r="A25" s="33">
        <f t="shared" si="5"/>
        <v>20</v>
      </c>
      <c r="B25" s="33">
        <v>2021174</v>
      </c>
      <c r="C25" s="33" t="s">
        <v>23</v>
      </c>
      <c r="D25" s="33" t="s">
        <v>15</v>
      </c>
      <c r="E25" s="34">
        <v>7205</v>
      </c>
      <c r="F25" s="35">
        <v>224.83</v>
      </c>
      <c r="G25" s="35">
        <f t="shared" si="0"/>
        <v>1619900.1500000001</v>
      </c>
      <c r="H25" s="34">
        <v>7205</v>
      </c>
      <c r="I25" s="34">
        <v>85.51</v>
      </c>
      <c r="J25" s="36">
        <f t="shared" si="1"/>
        <v>616099.55000000005</v>
      </c>
      <c r="K25" s="34">
        <v>7205</v>
      </c>
      <c r="L25" s="37">
        <v>227.2</v>
      </c>
      <c r="M25" s="36">
        <f t="shared" si="2"/>
        <v>1636976</v>
      </c>
      <c r="N25" s="34">
        <v>7205</v>
      </c>
      <c r="O25" s="35">
        <v>230.75</v>
      </c>
      <c r="P25" s="36">
        <f t="shared" si="3"/>
        <v>1662553.75</v>
      </c>
      <c r="Q25" s="34">
        <v>7205</v>
      </c>
      <c r="R25" s="36">
        <v>224.83</v>
      </c>
      <c r="S25" s="36">
        <f t="shared" si="4"/>
        <v>1619900.1500000001</v>
      </c>
    </row>
    <row r="26" spans="1:19" s="38" customFormat="1" ht="15" customHeight="1" x14ac:dyDescent="0.25">
      <c r="A26" s="33">
        <v>21</v>
      </c>
      <c r="B26" s="33" t="s">
        <v>31</v>
      </c>
      <c r="C26" s="33" t="s">
        <v>30</v>
      </c>
      <c r="D26" s="33" t="s">
        <v>15</v>
      </c>
      <c r="E26" s="34">
        <v>280</v>
      </c>
      <c r="F26" s="35">
        <v>210.58</v>
      </c>
      <c r="G26" s="35">
        <f t="shared" ref="G26:G27" si="6">F26*E26</f>
        <v>58962.400000000001</v>
      </c>
      <c r="H26" s="34">
        <v>280</v>
      </c>
      <c r="I26" s="34">
        <v>184.06</v>
      </c>
      <c r="J26" s="36">
        <f t="shared" si="1"/>
        <v>51536.800000000003</v>
      </c>
      <c r="K26" s="34">
        <v>280</v>
      </c>
      <c r="L26" s="37">
        <v>212.8</v>
      </c>
      <c r="M26" s="36">
        <f t="shared" si="2"/>
        <v>59584</v>
      </c>
      <c r="N26" s="34">
        <v>280</v>
      </c>
      <c r="O26" s="35">
        <v>216.12</v>
      </c>
      <c r="P26" s="36">
        <f t="shared" si="3"/>
        <v>60513.599999999999</v>
      </c>
      <c r="Q26" s="34">
        <v>280</v>
      </c>
      <c r="R26" s="36">
        <v>210.58</v>
      </c>
      <c r="S26" s="36">
        <f t="shared" si="4"/>
        <v>58962.400000000001</v>
      </c>
    </row>
    <row r="27" spans="1:19" s="38" customFormat="1" ht="15" customHeight="1" x14ac:dyDescent="0.25">
      <c r="A27" s="33">
        <v>22</v>
      </c>
      <c r="B27" s="33">
        <v>2016310</v>
      </c>
      <c r="C27" s="33" t="s">
        <v>32</v>
      </c>
      <c r="D27" s="33" t="s">
        <v>15</v>
      </c>
      <c r="E27" s="34">
        <v>280</v>
      </c>
      <c r="F27" s="35">
        <v>210.58</v>
      </c>
      <c r="G27" s="35">
        <f t="shared" si="6"/>
        <v>58962.400000000001</v>
      </c>
      <c r="H27" s="34">
        <v>280</v>
      </c>
      <c r="I27" s="34">
        <v>184.06</v>
      </c>
      <c r="J27" s="36">
        <f t="shared" ref="J27" si="7">I27*H27</f>
        <v>51536.800000000003</v>
      </c>
      <c r="K27" s="34">
        <v>280</v>
      </c>
      <c r="L27" s="37">
        <v>212.8</v>
      </c>
      <c r="M27" s="36">
        <f t="shared" ref="M27" si="8">L27*K27</f>
        <v>59584</v>
      </c>
      <c r="N27" s="34">
        <v>280</v>
      </c>
      <c r="O27" s="35">
        <v>216.12</v>
      </c>
      <c r="P27" s="36">
        <f t="shared" ref="P27" si="9">O27*N27</f>
        <v>60513.599999999999</v>
      </c>
      <c r="Q27" s="34">
        <v>280</v>
      </c>
      <c r="R27" s="36">
        <v>210.58</v>
      </c>
      <c r="S27" s="36">
        <f t="shared" si="4"/>
        <v>58962.400000000001</v>
      </c>
    </row>
    <row r="28" spans="1:19" s="38" customFormat="1" ht="15" customHeight="1" x14ac:dyDescent="0.25">
      <c r="A28" s="33">
        <v>23</v>
      </c>
      <c r="B28" s="33">
        <v>2274038</v>
      </c>
      <c r="C28" s="33" t="s">
        <v>45</v>
      </c>
      <c r="D28" s="33" t="s">
        <v>13</v>
      </c>
      <c r="E28" s="34">
        <v>10</v>
      </c>
      <c r="F28" s="35">
        <v>387.91</v>
      </c>
      <c r="G28" s="35">
        <f t="shared" si="0"/>
        <v>3879.1000000000004</v>
      </c>
      <c r="H28" s="34">
        <v>10</v>
      </c>
      <c r="I28" s="34">
        <v>125.54</v>
      </c>
      <c r="J28" s="36">
        <f t="shared" si="1"/>
        <v>1255.4000000000001</v>
      </c>
      <c r="K28" s="34">
        <v>10</v>
      </c>
      <c r="L28" s="37">
        <v>392</v>
      </c>
      <c r="M28" s="36">
        <f t="shared" si="2"/>
        <v>3920</v>
      </c>
      <c r="N28" s="34">
        <v>10</v>
      </c>
      <c r="O28" s="35">
        <v>398.12</v>
      </c>
      <c r="P28" s="36">
        <f t="shared" si="3"/>
        <v>3981.2</v>
      </c>
      <c r="Q28" s="34">
        <v>10</v>
      </c>
      <c r="R28" s="36">
        <v>387.91</v>
      </c>
      <c r="S28" s="36">
        <f t="shared" si="4"/>
        <v>3879.1000000000004</v>
      </c>
    </row>
    <row r="29" spans="1:19" s="38" customFormat="1" ht="15" customHeight="1" x14ac:dyDescent="0.25">
      <c r="A29" s="33">
        <v>24</v>
      </c>
      <c r="B29" s="33">
        <v>2285638</v>
      </c>
      <c r="C29" s="33" t="s">
        <v>46</v>
      </c>
      <c r="D29" s="33" t="s">
        <v>13</v>
      </c>
      <c r="E29" s="34">
        <v>100</v>
      </c>
      <c r="F29" s="35">
        <v>506.66</v>
      </c>
      <c r="G29" s="35">
        <f t="shared" si="0"/>
        <v>50666</v>
      </c>
      <c r="H29" s="34">
        <v>100</v>
      </c>
      <c r="I29" s="34">
        <v>125.54</v>
      </c>
      <c r="J29" s="36">
        <f t="shared" si="1"/>
        <v>12554</v>
      </c>
      <c r="K29" s="34">
        <v>100</v>
      </c>
      <c r="L29" s="37">
        <v>512</v>
      </c>
      <c r="M29" s="36">
        <f t="shared" si="2"/>
        <v>51200</v>
      </c>
      <c r="N29" s="34">
        <v>100</v>
      </c>
      <c r="O29" s="35">
        <v>520</v>
      </c>
      <c r="P29" s="36">
        <f t="shared" si="3"/>
        <v>52000</v>
      </c>
      <c r="Q29" s="34">
        <v>100</v>
      </c>
      <c r="R29" s="36">
        <v>506.66</v>
      </c>
      <c r="S29" s="36">
        <f t="shared" si="4"/>
        <v>50666</v>
      </c>
    </row>
    <row r="30" spans="1:19" s="38" customFormat="1" ht="15" customHeight="1" x14ac:dyDescent="0.25">
      <c r="A30" s="33">
        <f>A29+1</f>
        <v>25</v>
      </c>
      <c r="B30" s="33">
        <v>2115142</v>
      </c>
      <c r="C30" s="33" t="s">
        <v>24</v>
      </c>
      <c r="D30" s="33" t="s">
        <v>19</v>
      </c>
      <c r="E30" s="34">
        <v>357.7</v>
      </c>
      <c r="F30" s="35">
        <v>791.66</v>
      </c>
      <c r="G30" s="35">
        <f t="shared" si="0"/>
        <v>283176.78200000001</v>
      </c>
      <c r="H30" s="34">
        <v>357.7</v>
      </c>
      <c r="I30" s="34">
        <v>623.4</v>
      </c>
      <c r="J30" s="36">
        <f t="shared" si="1"/>
        <v>222990.18</v>
      </c>
      <c r="K30" s="34">
        <v>357.7</v>
      </c>
      <c r="L30" s="37">
        <v>800</v>
      </c>
      <c r="M30" s="36">
        <f t="shared" si="2"/>
        <v>286160</v>
      </c>
      <c r="N30" s="34">
        <v>357.7</v>
      </c>
      <c r="O30" s="35">
        <v>812.5</v>
      </c>
      <c r="P30" s="36">
        <f t="shared" si="3"/>
        <v>290631.25</v>
      </c>
      <c r="Q30" s="34">
        <v>357.7</v>
      </c>
      <c r="R30" s="36">
        <v>791.66</v>
      </c>
      <c r="S30" s="36">
        <f t="shared" si="4"/>
        <v>283176.78200000001</v>
      </c>
    </row>
    <row r="31" spans="1:19" s="7" customFormat="1" ht="14.25" x14ac:dyDescent="0.25">
      <c r="A31" s="23" t="s">
        <v>10</v>
      </c>
      <c r="B31" s="24"/>
      <c r="C31" s="25"/>
      <c r="D31" s="18" t="s">
        <v>12</v>
      </c>
      <c r="E31" s="18" t="s">
        <v>12</v>
      </c>
      <c r="F31" s="20" t="s">
        <v>12</v>
      </c>
      <c r="G31" s="18">
        <f>SUM(G6:G30)</f>
        <v>6655602.682</v>
      </c>
      <c r="H31" s="18" t="s">
        <v>12</v>
      </c>
      <c r="I31" s="20" t="s">
        <v>12</v>
      </c>
      <c r="J31" s="18">
        <f>SUM(J6:J30)</f>
        <v>4603800.13</v>
      </c>
      <c r="K31" s="18" t="s">
        <v>12</v>
      </c>
      <c r="L31" s="20" t="s">
        <v>12</v>
      </c>
      <c r="M31" s="18">
        <f>SUM(M6:M30)</f>
        <v>6725774.4000000004</v>
      </c>
      <c r="N31" s="18" t="s">
        <v>12</v>
      </c>
      <c r="O31" s="20" t="s">
        <v>12</v>
      </c>
      <c r="P31" s="18">
        <f>SUM(P6:P30)</f>
        <v>6830798.5199999996</v>
      </c>
      <c r="Q31" s="18" t="s">
        <v>12</v>
      </c>
      <c r="R31" s="20" t="s">
        <v>12</v>
      </c>
      <c r="S31" s="18">
        <f>SUM(S6:S30)</f>
        <v>6655602.682</v>
      </c>
    </row>
    <row r="32" spans="1:19" s="8" customFormat="1" x14ac:dyDescent="0.25">
      <c r="A32" s="23" t="s">
        <v>11</v>
      </c>
      <c r="B32" s="24"/>
      <c r="C32" s="25"/>
      <c r="D32" s="18" t="s">
        <v>12</v>
      </c>
      <c r="E32" s="18" t="s">
        <v>12</v>
      </c>
      <c r="F32" s="20" t="s">
        <v>12</v>
      </c>
      <c r="G32" s="21">
        <f>G33-G31</f>
        <v>1331120.5363999996</v>
      </c>
      <c r="H32" s="18" t="s">
        <v>12</v>
      </c>
      <c r="I32" s="20" t="s">
        <v>12</v>
      </c>
      <c r="J32" s="22">
        <f>J33-J31</f>
        <v>920760.02599999961</v>
      </c>
      <c r="K32" s="18" t="s">
        <v>12</v>
      </c>
      <c r="L32" s="20" t="s">
        <v>12</v>
      </c>
      <c r="M32" s="21">
        <f>M33-M31</f>
        <v>1345154.88</v>
      </c>
      <c r="N32" s="18" t="s">
        <v>12</v>
      </c>
      <c r="O32" s="20" t="s">
        <v>12</v>
      </c>
      <c r="P32" s="22">
        <f>P33-P31</f>
        <v>1366159.7039999999</v>
      </c>
      <c r="Q32" s="18" t="s">
        <v>12</v>
      </c>
      <c r="R32" s="20" t="s">
        <v>12</v>
      </c>
      <c r="S32" s="21">
        <f>S33-S31</f>
        <v>1331120.5363999996</v>
      </c>
    </row>
    <row r="33" spans="1:19" s="8" customFormat="1" x14ac:dyDescent="0.25">
      <c r="A33" s="23" t="s">
        <v>3</v>
      </c>
      <c r="B33" s="24"/>
      <c r="C33" s="25"/>
      <c r="D33" s="18" t="s">
        <v>12</v>
      </c>
      <c r="E33" s="18" t="s">
        <v>12</v>
      </c>
      <c r="F33" s="20" t="s">
        <v>12</v>
      </c>
      <c r="G33" s="18">
        <f>G31*1.2</f>
        <v>7986723.2183999997</v>
      </c>
      <c r="H33" s="18" t="s">
        <v>12</v>
      </c>
      <c r="I33" s="20" t="s">
        <v>12</v>
      </c>
      <c r="J33" s="18">
        <f>J31*1.2</f>
        <v>5524560.1559999995</v>
      </c>
      <c r="K33" s="18" t="s">
        <v>12</v>
      </c>
      <c r="L33" s="20" t="s">
        <v>12</v>
      </c>
      <c r="M33" s="18">
        <f>M31*1.2</f>
        <v>8070929.2800000003</v>
      </c>
      <c r="N33" s="18" t="s">
        <v>12</v>
      </c>
      <c r="O33" s="20" t="s">
        <v>12</v>
      </c>
      <c r="P33" s="18">
        <f>P31*1.2</f>
        <v>8196958.2239999995</v>
      </c>
      <c r="Q33" s="18" t="s">
        <v>12</v>
      </c>
      <c r="R33" s="20" t="s">
        <v>12</v>
      </c>
      <c r="S33" s="18">
        <f>S31*1.2</f>
        <v>7986723.2183999997</v>
      </c>
    </row>
  </sheetData>
  <autoFilter ref="A5:V33"/>
  <mergeCells count="13">
    <mergeCell ref="A2:S2"/>
    <mergeCell ref="K4:M4"/>
    <mergeCell ref="H4:J4"/>
    <mergeCell ref="E4:G4"/>
    <mergeCell ref="D4:D5"/>
    <mergeCell ref="C4:C5"/>
    <mergeCell ref="B4:B5"/>
    <mergeCell ref="A4:A5"/>
    <mergeCell ref="A31:C31"/>
    <mergeCell ref="A33:C33"/>
    <mergeCell ref="A32:C32"/>
    <mergeCell ref="N4:P4"/>
    <mergeCell ref="Q4:S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2021-06-21T08:05:07Z</cp:lastPrinted>
  <dcterms:created xsi:type="dcterms:W3CDTF">2014-06-26T05:52:50Z</dcterms:created>
  <dcterms:modified xsi:type="dcterms:W3CDTF">2021-07-26T08:38:10Z</dcterms:modified>
</cp:coreProperties>
</file>